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uacion\Vector\Derivados\Insumos\Altas\Envios_Hoy\XXI-BANORTE\"/>
    </mc:Choice>
  </mc:AlternateContent>
  <bookViews>
    <workbookView xWindow="0" yWindow="0" windowWidth="20490" windowHeight="7350"/>
  </bookViews>
  <sheets>
    <sheet name="Swp_CME" sheetId="1" r:id="rId1"/>
    <sheet name="Swp_CME_Cal" sheetId="2" r:id="rId2"/>
  </sheets>
  <definedNames>
    <definedName name="_xlnm._FilterDatabase" localSheetId="1" hidden="1">Swp_CME_Cal!$A$1:$J$1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/>
  <c r="G2" i="2" l="1"/>
  <c r="G17" i="2" l="1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5" i="2" l="1"/>
  <c r="G24" i="2"/>
  <c r="G23" i="2"/>
  <c r="G22" i="2"/>
  <c r="G21" i="2"/>
  <c r="G20" i="2"/>
  <c r="G19" i="2"/>
  <c r="G18" i="2"/>
  <c r="E2" i="1" l="1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 l="1"/>
  <c r="D19" i="2" s="1"/>
  <c r="D20" i="2" s="1"/>
  <c r="D21" i="2" s="1"/>
  <c r="D22" i="2" s="1"/>
  <c r="D23" i="2" s="1"/>
  <c r="D24" i="2" s="1"/>
  <c r="D25" i="2" s="1"/>
  <c r="H3" i="2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9" i="2"/>
  <c r="H20" i="2" s="1"/>
  <c r="H21" i="2" s="1"/>
  <c r="H22" i="2" s="1"/>
  <c r="H23" i="2" s="1"/>
  <c r="H24" i="2" s="1"/>
  <c r="H25" i="2" s="1"/>
  <c r="B3" i="2" l="1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C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B2" i="2"/>
  <c r="A2" i="2"/>
</calcChain>
</file>

<file path=xl/sharedStrings.xml><?xml version="1.0" encoding="utf-8"?>
<sst xmlns="http://schemas.openxmlformats.org/spreadsheetml/2006/main" count="23" uniqueCount="23">
  <si>
    <t>tv</t>
  </si>
  <si>
    <t>emisora</t>
  </si>
  <si>
    <t>serie</t>
  </si>
  <si>
    <t>rev</t>
  </si>
  <si>
    <t>ini</t>
  </si>
  <si>
    <t>fin</t>
  </si>
  <si>
    <t>pt</t>
  </si>
  <si>
    <t>er</t>
  </si>
  <si>
    <t>noc</t>
  </si>
  <si>
    <t>ff</t>
  </si>
  <si>
    <t>SWP</t>
  </si>
  <si>
    <t>E</t>
  </si>
  <si>
    <t>R</t>
  </si>
  <si>
    <t>TV</t>
  </si>
  <si>
    <t>EMISORA</t>
  </si>
  <si>
    <t>SERIE</t>
  </si>
  <si>
    <t>TASA/PRECIO</t>
  </si>
  <si>
    <t>CME Swap Indicator</t>
  </si>
  <si>
    <t>CONSECUTIVO 1</t>
  </si>
  <si>
    <t>CONSECUTIVO 2</t>
  </si>
  <si>
    <t>6LUSUSD</t>
  </si>
  <si>
    <t>V1900001CU</t>
  </si>
  <si>
    <t>0000234450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</si>
</sst>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000"/>
    <numFmt numFmtId="166" formatCode="yymm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0" fillId="3" borderId="0" xfId="0" applyFill="1"/>
    <xf numFmtId="0" fontId="4" fillId="4" borderId="0" xfId="2" applyFont="1" applyFill="1" applyAlignment="1">
      <alignment horizontal="center" vertical="center" wrapText="1"/>
    </xf>
    <xf numFmtId="49" fontId="5" fillId="3" borderId="0" xfId="2" applyNumberFormat="1" applyFont="1" applyFill="1" applyAlignment="1">
      <alignment horizontal="center"/>
    </xf>
    <xf numFmtId="165" fontId="5" fillId="3" borderId="0" xfId="2" applyNumberFormat="1" applyFont="1" applyFill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G2" sqref="G2"/>
    </sheetView>
  </sheetViews>
  <sheetFormatPr baseColWidth="10" defaultRowHeight="15" x14ac:dyDescent="0.25"/>
  <cols>
    <col min="1" max="4" width="11.42578125" style="2"/>
    <col min="5" max="5" width="31.85546875" style="2" customWidth="1"/>
    <col min="6" max="6" width="15.42578125" style="2" customWidth="1"/>
    <col min="7" max="7" width="12.7109375" style="2" customWidth="1"/>
    <col min="8" max="16384" width="11.42578125" style="2"/>
  </cols>
  <sheetData>
    <row r="1" spans="1:7" ht="16.5" customHeight="1" x14ac:dyDescent="0.2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3" t="s">
        <v>18</v>
      </c>
      <c r="G1" s="3" t="s">
        <v>19</v>
      </c>
    </row>
    <row r="2" spans="1:7" x14ac:dyDescent="0.25">
      <c r="A2" s="4" t="s">
        <v>10</v>
      </c>
      <c r="B2" s="4" t="s">
        <v>20</v>
      </c>
      <c r="C2" s="6">
        <v>44966</v>
      </c>
      <c r="D2" s="5">
        <v>2.3445</v>
      </c>
      <c r="E2" s="7" t="str">
        <f>CONCATENATE("USD3L-",CONCATENATE(YEAR(Swp_CME_Cal!E2),IF(MONTH(Swp_CME_Cal!E2)&lt;10,CONCATENATE("0",MONTH(Swp_CME_Cal!E2)),MONTH(Swp_CME_Cal!E2)),IF(DAY(Swp_CME_Cal!E2)&lt;10,CONCATENATE("0",DAY(Swp_CME_Cal!E2)),DAY(Swp_CME_Cal!E2)),"-",CONCATENATE(YEAR(C2),IF(MONTH(C2)&lt;10,CONCATENATE("0",MONTH(C2)),MONTH(C2)),IF(DAY(C2)&lt;10,CONCATENATE("0",DAY(C2)),DAY(C2))),"-",D2))</f>
        <v>USD3L-20190411-20230209-2.3445</v>
      </c>
      <c r="F2" s="2" t="s">
        <v>22</v>
      </c>
      <c r="G2" s="2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opLeftCell="A4" workbookViewId="0">
      <selection activeCell="A2" sqref="A2:J25"/>
    </sheetView>
  </sheetViews>
  <sheetFormatPr baseColWidth="10" defaultRowHeight="15" x14ac:dyDescent="0.25"/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9" t="str">
        <f>Swp_CME!A$2</f>
        <v>SWP</v>
      </c>
      <c r="B2" s="9" t="str">
        <f>Swp_CME!B$2</f>
        <v>6LUSUSD</v>
      </c>
      <c r="C2" s="8">
        <f>Swp_CME!C$2</f>
        <v>44966</v>
      </c>
      <c r="D2" s="8">
        <f>WORKDAY(E2,-2)</f>
        <v>43564</v>
      </c>
      <c r="E2" s="8">
        <v>43566</v>
      </c>
      <c r="F2" s="8">
        <v>43594</v>
      </c>
      <c r="G2" s="10">
        <f>(F2-E2)</f>
        <v>28</v>
      </c>
      <c r="H2" s="10" t="s">
        <v>11</v>
      </c>
      <c r="I2" s="10">
        <v>1</v>
      </c>
      <c r="J2" s="10">
        <v>0</v>
      </c>
    </row>
    <row r="3" spans="1:10" x14ac:dyDescent="0.25">
      <c r="A3" s="11" t="str">
        <f>Swp_CME!A$2</f>
        <v>SWP</v>
      </c>
      <c r="B3" s="11" t="str">
        <f>Swp_CME!B$2</f>
        <v>6LUSUSD</v>
      </c>
      <c r="C3" s="12">
        <f>Swp_CME!C$2</f>
        <v>44966</v>
      </c>
      <c r="D3" s="12">
        <f>E3</f>
        <v>43594</v>
      </c>
      <c r="E3" s="12">
        <v>43594</v>
      </c>
      <c r="F3" s="12">
        <v>43686</v>
      </c>
      <c r="G3" s="13">
        <f t="shared" ref="G3:G17" si="0">IF(DAY(E3)=DAY(F3),F3-E3,IF(DAY(E3)&lt;DAY(F3),F3-E3,IF((DAY(F3)+1)=DAY(E3),F3+1-E3,F3+DAY(E3)-DAY(F3)-E3)))</f>
        <v>92</v>
      </c>
      <c r="H3" s="13" t="str">
        <f>H2</f>
        <v>E</v>
      </c>
      <c r="I3" s="13">
        <v>1</v>
      </c>
      <c r="J3" s="13">
        <v>0</v>
      </c>
    </row>
    <row r="4" spans="1:10" x14ac:dyDescent="0.25">
      <c r="A4" s="11" t="str">
        <f>Swp_CME!A$2</f>
        <v>SWP</v>
      </c>
      <c r="B4" s="11" t="str">
        <f>Swp_CME!B$2</f>
        <v>6LUSUSD</v>
      </c>
      <c r="C4" s="12">
        <f>Swp_CME!C$2</f>
        <v>44966</v>
      </c>
      <c r="D4" s="12">
        <f t="shared" ref="D4:D17" si="1">E4</f>
        <v>43686</v>
      </c>
      <c r="E4" s="12">
        <v>43686</v>
      </c>
      <c r="F4" s="12">
        <v>43781</v>
      </c>
      <c r="G4" s="13">
        <f t="shared" si="0"/>
        <v>95</v>
      </c>
      <c r="H4" s="13" t="str">
        <f t="shared" ref="H4:H17" si="2">H3</f>
        <v>E</v>
      </c>
      <c r="I4" s="13">
        <v>1</v>
      </c>
      <c r="J4" s="13">
        <v>0</v>
      </c>
    </row>
    <row r="5" spans="1:10" x14ac:dyDescent="0.25">
      <c r="A5" s="11" t="str">
        <f>Swp_CME!A$2</f>
        <v>SWP</v>
      </c>
      <c r="B5" s="11" t="str">
        <f>Swp_CME!B$2</f>
        <v>6LUSUSD</v>
      </c>
      <c r="C5" s="12">
        <f>Swp_CME!C$2</f>
        <v>44966</v>
      </c>
      <c r="D5" s="12">
        <f t="shared" si="1"/>
        <v>43781</v>
      </c>
      <c r="E5" s="12">
        <v>43781</v>
      </c>
      <c r="F5" s="12">
        <v>43871</v>
      </c>
      <c r="G5" s="13">
        <f t="shared" si="0"/>
        <v>92</v>
      </c>
      <c r="H5" s="13" t="str">
        <f t="shared" si="2"/>
        <v>E</v>
      </c>
      <c r="I5" s="13">
        <v>1</v>
      </c>
      <c r="J5" s="13">
        <v>0</v>
      </c>
    </row>
    <row r="6" spans="1:10" x14ac:dyDescent="0.25">
      <c r="A6" s="11" t="str">
        <f>Swp_CME!A$2</f>
        <v>SWP</v>
      </c>
      <c r="B6" s="11" t="str">
        <f>Swp_CME!B$2</f>
        <v>6LUSUSD</v>
      </c>
      <c r="C6" s="12">
        <f>Swp_CME!C$2</f>
        <v>44966</v>
      </c>
      <c r="D6" s="12">
        <f t="shared" si="1"/>
        <v>43871</v>
      </c>
      <c r="E6" s="12">
        <v>43871</v>
      </c>
      <c r="F6" s="12">
        <v>43962</v>
      </c>
      <c r="G6" s="13">
        <f t="shared" si="0"/>
        <v>91</v>
      </c>
      <c r="H6" s="13" t="str">
        <f t="shared" si="2"/>
        <v>E</v>
      </c>
      <c r="I6" s="13">
        <v>1</v>
      </c>
      <c r="J6" s="13">
        <v>0</v>
      </c>
    </row>
    <row r="7" spans="1:10" x14ac:dyDescent="0.25">
      <c r="A7" s="11" t="str">
        <f>Swp_CME!A$2</f>
        <v>SWP</v>
      </c>
      <c r="B7" s="11" t="str">
        <f>Swp_CME!B$2</f>
        <v>6LUSUSD</v>
      </c>
      <c r="C7" s="12">
        <f>Swp_CME!C$2</f>
        <v>44966</v>
      </c>
      <c r="D7" s="12">
        <f t="shared" si="1"/>
        <v>43962</v>
      </c>
      <c r="E7" s="12">
        <v>43962</v>
      </c>
      <c r="F7" s="12">
        <v>44053</v>
      </c>
      <c r="G7" s="13">
        <f t="shared" si="0"/>
        <v>92</v>
      </c>
      <c r="H7" s="13" t="str">
        <f t="shared" si="2"/>
        <v>E</v>
      </c>
      <c r="I7" s="13">
        <v>1</v>
      </c>
      <c r="J7" s="13">
        <v>0</v>
      </c>
    </row>
    <row r="8" spans="1:10" x14ac:dyDescent="0.25">
      <c r="A8" s="11" t="str">
        <f>Swp_CME!A$2</f>
        <v>SWP</v>
      </c>
      <c r="B8" s="11" t="str">
        <f>Swp_CME!B$2</f>
        <v>6LUSUSD</v>
      </c>
      <c r="C8" s="12">
        <f>Swp_CME!C$2</f>
        <v>44966</v>
      </c>
      <c r="D8" s="12">
        <f t="shared" si="1"/>
        <v>44053</v>
      </c>
      <c r="E8" s="12">
        <v>44053</v>
      </c>
      <c r="F8" s="12">
        <v>44144</v>
      </c>
      <c r="G8" s="13">
        <f t="shared" si="0"/>
        <v>92</v>
      </c>
      <c r="H8" s="13" t="str">
        <f t="shared" si="2"/>
        <v>E</v>
      </c>
      <c r="I8" s="13">
        <v>1</v>
      </c>
      <c r="J8" s="13">
        <v>0</v>
      </c>
    </row>
    <row r="9" spans="1:10" x14ac:dyDescent="0.25">
      <c r="A9" s="11" t="str">
        <f>Swp_CME!A$2</f>
        <v>SWP</v>
      </c>
      <c r="B9" s="11" t="str">
        <f>Swp_CME!B$2</f>
        <v>6LUSUSD</v>
      </c>
      <c r="C9" s="12">
        <f>Swp_CME!C$2</f>
        <v>44966</v>
      </c>
      <c r="D9" s="12">
        <f t="shared" si="1"/>
        <v>44144</v>
      </c>
      <c r="E9" s="12">
        <v>44144</v>
      </c>
      <c r="F9" s="12">
        <v>44236</v>
      </c>
      <c r="G9" s="13">
        <f t="shared" si="0"/>
        <v>92</v>
      </c>
      <c r="H9" s="13" t="str">
        <f t="shared" si="2"/>
        <v>E</v>
      </c>
      <c r="I9" s="13">
        <v>1</v>
      </c>
      <c r="J9" s="13">
        <v>0</v>
      </c>
    </row>
    <row r="10" spans="1:10" x14ac:dyDescent="0.25">
      <c r="A10" s="11" t="str">
        <f>Swp_CME!A$2</f>
        <v>SWP</v>
      </c>
      <c r="B10" s="11" t="str">
        <f>Swp_CME!B$2</f>
        <v>6LUSUSD</v>
      </c>
      <c r="C10" s="12">
        <f>Swp_CME!C$2</f>
        <v>44966</v>
      </c>
      <c r="D10" s="12">
        <f t="shared" si="1"/>
        <v>44236</v>
      </c>
      <c r="E10" s="12">
        <v>44236</v>
      </c>
      <c r="F10" s="12">
        <v>44326</v>
      </c>
      <c r="G10" s="13">
        <f t="shared" si="0"/>
        <v>90</v>
      </c>
      <c r="H10" s="13" t="str">
        <f t="shared" si="2"/>
        <v>E</v>
      </c>
      <c r="I10" s="13">
        <v>1</v>
      </c>
      <c r="J10" s="13">
        <v>0</v>
      </c>
    </row>
    <row r="11" spans="1:10" x14ac:dyDescent="0.25">
      <c r="A11" s="11" t="str">
        <f>Swp_CME!A$2</f>
        <v>SWP</v>
      </c>
      <c r="B11" s="11" t="str">
        <f>Swp_CME!B$2</f>
        <v>6LUSUSD</v>
      </c>
      <c r="C11" s="12">
        <f>Swp_CME!C$2</f>
        <v>44966</v>
      </c>
      <c r="D11" s="12">
        <f t="shared" si="1"/>
        <v>44326</v>
      </c>
      <c r="E11" s="12">
        <v>44326</v>
      </c>
      <c r="F11" s="12">
        <v>44417</v>
      </c>
      <c r="G11" s="13">
        <f t="shared" si="0"/>
        <v>92</v>
      </c>
      <c r="H11" s="13" t="str">
        <f t="shared" si="2"/>
        <v>E</v>
      </c>
      <c r="I11" s="13">
        <v>1</v>
      </c>
      <c r="J11" s="13">
        <v>0</v>
      </c>
    </row>
    <row r="12" spans="1:10" x14ac:dyDescent="0.25">
      <c r="A12" s="11" t="str">
        <f>Swp_CME!A$2</f>
        <v>SWP</v>
      </c>
      <c r="B12" s="11" t="str">
        <f>Swp_CME!B$2</f>
        <v>6LUSUSD</v>
      </c>
      <c r="C12" s="12">
        <f>Swp_CME!C$2</f>
        <v>44966</v>
      </c>
      <c r="D12" s="12">
        <f t="shared" si="1"/>
        <v>44417</v>
      </c>
      <c r="E12" s="12">
        <v>44417</v>
      </c>
      <c r="F12" s="12">
        <v>44509</v>
      </c>
      <c r="G12" s="13">
        <f t="shared" si="0"/>
        <v>92</v>
      </c>
      <c r="H12" s="13" t="str">
        <f t="shared" si="2"/>
        <v>E</v>
      </c>
      <c r="I12" s="13">
        <v>1</v>
      </c>
      <c r="J12" s="13">
        <v>0</v>
      </c>
    </row>
    <row r="13" spans="1:10" x14ac:dyDescent="0.25">
      <c r="A13" s="11" t="str">
        <f>Swp_CME!A$2</f>
        <v>SWP</v>
      </c>
      <c r="B13" s="11" t="str">
        <f>Swp_CME!B$2</f>
        <v>6LUSUSD</v>
      </c>
      <c r="C13" s="12">
        <f>Swp_CME!C$2</f>
        <v>44966</v>
      </c>
      <c r="D13" s="12">
        <f t="shared" si="1"/>
        <v>44509</v>
      </c>
      <c r="E13" s="12">
        <v>44509</v>
      </c>
      <c r="F13" s="12">
        <v>44601</v>
      </c>
      <c r="G13" s="13">
        <f t="shared" si="0"/>
        <v>92</v>
      </c>
      <c r="H13" s="13" t="str">
        <f t="shared" si="2"/>
        <v>E</v>
      </c>
      <c r="I13" s="13">
        <v>1</v>
      </c>
      <c r="J13" s="13">
        <v>0</v>
      </c>
    </row>
    <row r="14" spans="1:10" x14ac:dyDescent="0.25">
      <c r="A14" s="11" t="str">
        <f>Swp_CME!A$2</f>
        <v>SWP</v>
      </c>
      <c r="B14" s="11" t="str">
        <f>Swp_CME!B$2</f>
        <v>6LUSUSD</v>
      </c>
      <c r="C14" s="12">
        <f>Swp_CME!C$2</f>
        <v>44966</v>
      </c>
      <c r="D14" s="12">
        <f t="shared" si="1"/>
        <v>44601</v>
      </c>
      <c r="E14" s="12">
        <v>44601</v>
      </c>
      <c r="F14" s="12">
        <v>44690</v>
      </c>
      <c r="G14" s="13">
        <f t="shared" si="0"/>
        <v>89</v>
      </c>
      <c r="H14" s="13" t="str">
        <f t="shared" si="2"/>
        <v>E</v>
      </c>
      <c r="I14" s="13">
        <v>1</v>
      </c>
      <c r="J14" s="13">
        <v>0</v>
      </c>
    </row>
    <row r="15" spans="1:10" x14ac:dyDescent="0.25">
      <c r="A15" s="11" t="str">
        <f>Swp_CME!A$2</f>
        <v>SWP</v>
      </c>
      <c r="B15" s="11" t="str">
        <f>Swp_CME!B$2</f>
        <v>6LUSUSD</v>
      </c>
      <c r="C15" s="12">
        <f>Swp_CME!C$2</f>
        <v>44966</v>
      </c>
      <c r="D15" s="12">
        <f t="shared" si="1"/>
        <v>44690</v>
      </c>
      <c r="E15" s="12">
        <v>44690</v>
      </c>
      <c r="F15" s="12">
        <v>44782</v>
      </c>
      <c r="G15" s="13">
        <f t="shared" si="0"/>
        <v>92</v>
      </c>
      <c r="H15" s="13" t="str">
        <f t="shared" si="2"/>
        <v>E</v>
      </c>
      <c r="I15" s="13">
        <v>1</v>
      </c>
      <c r="J15" s="13">
        <v>0</v>
      </c>
    </row>
    <row r="16" spans="1:10" x14ac:dyDescent="0.25">
      <c r="A16" s="11" t="str">
        <f>Swp_CME!A$2</f>
        <v>SWP</v>
      </c>
      <c r="B16" s="11" t="str">
        <f>Swp_CME!B$2</f>
        <v>6LUSUSD</v>
      </c>
      <c r="C16" s="12">
        <f>Swp_CME!C$2</f>
        <v>44966</v>
      </c>
      <c r="D16" s="12">
        <f t="shared" si="1"/>
        <v>44782</v>
      </c>
      <c r="E16" s="12">
        <v>44782</v>
      </c>
      <c r="F16" s="12">
        <v>44874</v>
      </c>
      <c r="G16" s="13">
        <f t="shared" si="0"/>
        <v>92</v>
      </c>
      <c r="H16" s="13" t="str">
        <f t="shared" si="2"/>
        <v>E</v>
      </c>
      <c r="I16" s="13">
        <v>1</v>
      </c>
      <c r="J16" s="13">
        <v>0</v>
      </c>
    </row>
    <row r="17" spans="1:10" x14ac:dyDescent="0.25">
      <c r="A17" s="11" t="str">
        <f>Swp_CME!A$2</f>
        <v>SWP</v>
      </c>
      <c r="B17" s="11" t="str">
        <f>Swp_CME!B$2</f>
        <v>6LUSUSD</v>
      </c>
      <c r="C17" s="12">
        <f>Swp_CME!C$2</f>
        <v>44966</v>
      </c>
      <c r="D17" s="12">
        <f t="shared" si="1"/>
        <v>44874</v>
      </c>
      <c r="E17" s="12">
        <v>44874</v>
      </c>
      <c r="F17" s="12">
        <v>44966</v>
      </c>
      <c r="G17" s="13">
        <f t="shared" si="0"/>
        <v>92</v>
      </c>
      <c r="H17" s="13" t="str">
        <f t="shared" si="2"/>
        <v>E</v>
      </c>
      <c r="I17" s="13">
        <v>1</v>
      </c>
      <c r="J17" s="13">
        <v>0</v>
      </c>
    </row>
    <row r="18" spans="1:10" x14ac:dyDescent="0.25">
      <c r="A18" s="9" t="str">
        <f>Swp_CME!A$2</f>
        <v>SWP</v>
      </c>
      <c r="B18" s="9" t="str">
        <f>Swp_CME!B$2</f>
        <v>6LUSUSD</v>
      </c>
      <c r="C18" s="8">
        <f>Swp_CME!C$2</f>
        <v>44966</v>
      </c>
      <c r="D18" s="8">
        <f>D2</f>
        <v>43564</v>
      </c>
      <c r="E18" s="8">
        <v>43566</v>
      </c>
      <c r="F18" s="8">
        <v>43686</v>
      </c>
      <c r="G18" s="10">
        <f>F18-E18</f>
        <v>120</v>
      </c>
      <c r="H18" s="10" t="s">
        <v>12</v>
      </c>
      <c r="I18" s="10">
        <v>1</v>
      </c>
      <c r="J18" s="10">
        <v>0</v>
      </c>
    </row>
    <row r="19" spans="1:10" x14ac:dyDescent="0.25">
      <c r="A19" s="11" t="str">
        <f>Swp_CME!A$2</f>
        <v>SWP</v>
      </c>
      <c r="B19" s="11" t="str">
        <f>Swp_CME!B$2</f>
        <v>6LUSUSD</v>
      </c>
      <c r="C19" s="12">
        <f>Swp_CME!C$2</f>
        <v>44966</v>
      </c>
      <c r="D19" s="12">
        <f>D18</f>
        <v>43564</v>
      </c>
      <c r="E19" s="12">
        <v>43686</v>
      </c>
      <c r="F19" s="12">
        <v>43871</v>
      </c>
      <c r="G19" s="13">
        <f t="shared" ref="G19:G25" si="3">F19-E19</f>
        <v>185</v>
      </c>
      <c r="H19" s="13" t="str">
        <f>H18</f>
        <v>R</v>
      </c>
      <c r="I19" s="13">
        <v>1</v>
      </c>
      <c r="J19" s="13">
        <v>0</v>
      </c>
    </row>
    <row r="20" spans="1:10" x14ac:dyDescent="0.25">
      <c r="A20" s="11" t="str">
        <f>Swp_CME!A$2</f>
        <v>SWP</v>
      </c>
      <c r="B20" s="11" t="str">
        <f>Swp_CME!B$2</f>
        <v>6LUSUSD</v>
      </c>
      <c r="C20" s="12">
        <f>Swp_CME!C$2</f>
        <v>44966</v>
      </c>
      <c r="D20" s="12">
        <f t="shared" ref="D20:D25" si="4">D19</f>
        <v>43564</v>
      </c>
      <c r="E20" s="12">
        <v>43871</v>
      </c>
      <c r="F20" s="12">
        <v>44053</v>
      </c>
      <c r="G20" s="13">
        <f t="shared" si="3"/>
        <v>182</v>
      </c>
      <c r="H20" s="13" t="str">
        <f t="shared" ref="H20:H25" si="5">H19</f>
        <v>R</v>
      </c>
      <c r="I20" s="13">
        <v>1</v>
      </c>
      <c r="J20" s="13">
        <v>0</v>
      </c>
    </row>
    <row r="21" spans="1:10" x14ac:dyDescent="0.25">
      <c r="A21" s="11" t="str">
        <f>Swp_CME!A$2</f>
        <v>SWP</v>
      </c>
      <c r="B21" s="11" t="str">
        <f>Swp_CME!B$2</f>
        <v>6LUSUSD</v>
      </c>
      <c r="C21" s="12">
        <f>Swp_CME!C$2</f>
        <v>44966</v>
      </c>
      <c r="D21" s="12">
        <f t="shared" si="4"/>
        <v>43564</v>
      </c>
      <c r="E21" s="12">
        <v>44053</v>
      </c>
      <c r="F21" s="12">
        <v>44236</v>
      </c>
      <c r="G21" s="13">
        <f t="shared" si="3"/>
        <v>183</v>
      </c>
      <c r="H21" s="13" t="str">
        <f t="shared" si="5"/>
        <v>R</v>
      </c>
      <c r="I21" s="13">
        <v>1</v>
      </c>
      <c r="J21" s="13">
        <v>0</v>
      </c>
    </row>
    <row r="22" spans="1:10" x14ac:dyDescent="0.25">
      <c r="A22" s="11" t="str">
        <f>Swp_CME!A$2</f>
        <v>SWP</v>
      </c>
      <c r="B22" s="11" t="str">
        <f>Swp_CME!B$2</f>
        <v>6LUSUSD</v>
      </c>
      <c r="C22" s="12">
        <f>Swp_CME!C$2</f>
        <v>44966</v>
      </c>
      <c r="D22" s="12">
        <f t="shared" si="4"/>
        <v>43564</v>
      </c>
      <c r="E22" s="12">
        <v>44236</v>
      </c>
      <c r="F22" s="12">
        <v>44417</v>
      </c>
      <c r="G22" s="13">
        <f t="shared" si="3"/>
        <v>181</v>
      </c>
      <c r="H22" s="13" t="str">
        <f t="shared" si="5"/>
        <v>R</v>
      </c>
      <c r="I22" s="13">
        <v>1</v>
      </c>
      <c r="J22" s="13">
        <v>0</v>
      </c>
    </row>
    <row r="23" spans="1:10" x14ac:dyDescent="0.25">
      <c r="A23" s="11" t="str">
        <f>Swp_CME!A$2</f>
        <v>SWP</v>
      </c>
      <c r="B23" s="11" t="str">
        <f>Swp_CME!B$2</f>
        <v>6LUSUSD</v>
      </c>
      <c r="C23" s="12">
        <f>Swp_CME!C$2</f>
        <v>44966</v>
      </c>
      <c r="D23" s="12">
        <f t="shared" si="4"/>
        <v>43564</v>
      </c>
      <c r="E23" s="12">
        <v>44417</v>
      </c>
      <c r="F23" s="12">
        <v>44601</v>
      </c>
      <c r="G23" s="13">
        <f t="shared" si="3"/>
        <v>184</v>
      </c>
      <c r="H23" s="13" t="str">
        <f t="shared" si="5"/>
        <v>R</v>
      </c>
      <c r="I23" s="13">
        <v>1</v>
      </c>
      <c r="J23" s="13">
        <v>0</v>
      </c>
    </row>
    <row r="24" spans="1:10" x14ac:dyDescent="0.25">
      <c r="A24" s="11" t="str">
        <f>Swp_CME!A$2</f>
        <v>SWP</v>
      </c>
      <c r="B24" s="11" t="str">
        <f>Swp_CME!B$2</f>
        <v>6LUSUSD</v>
      </c>
      <c r="C24" s="12">
        <f>Swp_CME!C$2</f>
        <v>44966</v>
      </c>
      <c r="D24" s="12">
        <f t="shared" si="4"/>
        <v>43564</v>
      </c>
      <c r="E24" s="12">
        <v>44601</v>
      </c>
      <c r="F24" s="12">
        <v>44782</v>
      </c>
      <c r="G24" s="13">
        <f t="shared" si="3"/>
        <v>181</v>
      </c>
      <c r="H24" s="13" t="str">
        <f t="shared" si="5"/>
        <v>R</v>
      </c>
      <c r="I24" s="13">
        <v>1</v>
      </c>
      <c r="J24" s="13">
        <v>0</v>
      </c>
    </row>
    <row r="25" spans="1:10" x14ac:dyDescent="0.25">
      <c r="A25" s="11" t="str">
        <f>Swp_CME!A$2</f>
        <v>SWP</v>
      </c>
      <c r="B25" s="11" t="str">
        <f>Swp_CME!B$2</f>
        <v>6LUSUSD</v>
      </c>
      <c r="C25" s="12">
        <f>Swp_CME!C$2</f>
        <v>44966</v>
      </c>
      <c r="D25" s="12">
        <f t="shared" si="4"/>
        <v>43564</v>
      </c>
      <c r="E25" s="12">
        <v>44782</v>
      </c>
      <c r="F25" s="12">
        <v>44966</v>
      </c>
      <c r="G25" s="13">
        <f t="shared" si="3"/>
        <v>184</v>
      </c>
      <c r="H25" s="13" t="str">
        <f t="shared" si="5"/>
        <v>R</v>
      </c>
      <c r="I25" s="13">
        <v>1</v>
      </c>
      <c r="J25" s="13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Swp_CME</vt:lpstr>
      <vt:lpstr>Swp_CME_Cal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Lopez Ricardo Osmar</dc:creator>
  <cp:lastModifiedBy>Granados Olvera Daniel Rafael</cp:lastModifiedBy>
  <dcterms:created xsi:type="dcterms:W3CDTF">2018-04-24T16:22:19Z</dcterms:created>
  <dcterms:modified xsi:type="dcterms:W3CDTF">2019-04-09T19:44:44Z</dcterms:modified>
</cp:coreProperties>
</file>