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castanedac\Desktop\"/>
    </mc:Choice>
  </mc:AlternateContent>
  <bookViews>
    <workbookView xWindow="0" yWindow="0" windowWidth="17256" windowHeight="59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9" i="1" s="1"/>
  <c r="D28" i="1" l="1"/>
</calcChain>
</file>

<file path=xl/sharedStrings.xml><?xml version="1.0" encoding="utf-8"?>
<sst xmlns="http://schemas.openxmlformats.org/spreadsheetml/2006/main" count="40" uniqueCount="40">
  <si>
    <t>Producto</t>
  </si>
  <si>
    <t xml:space="preserve"> IND OPX SPX</t>
  </si>
  <si>
    <t>Tipo de operación</t>
  </si>
  <si>
    <t>Call Corto</t>
  </si>
  <si>
    <t>Identificador</t>
  </si>
  <si>
    <t>B12J2KQY</t>
  </si>
  <si>
    <t>Ticker</t>
  </si>
  <si>
    <t>CALL_SPX_201120_V2000001CU</t>
  </si>
  <si>
    <t>Fecha de valuación</t>
  </si>
  <si>
    <t>Fecha de vencimiento</t>
  </si>
  <si>
    <t>Nocional (dólares)</t>
  </si>
  <si>
    <t>Subyacente</t>
  </si>
  <si>
    <t>S&amp;P 500 Index</t>
  </si>
  <si>
    <t>Tipo de cambio peso por dólar</t>
  </si>
  <si>
    <t>Plazo del contrato</t>
  </si>
  <si>
    <t>Strike</t>
  </si>
  <si>
    <t>Insumos</t>
  </si>
  <si>
    <t>Precio spot</t>
  </si>
  <si>
    <t>Precio forward</t>
  </si>
  <si>
    <t xml:space="preserve">Tasa descuento continua  al plazo </t>
  </si>
  <si>
    <t>r simple</t>
  </si>
  <si>
    <t>Tasa dividendos al plazo</t>
  </si>
  <si>
    <t>d simple</t>
  </si>
  <si>
    <t>Relación strike/forward</t>
  </si>
  <si>
    <t>Volatilidad</t>
  </si>
  <si>
    <t>Cálculos</t>
  </si>
  <si>
    <t>d1</t>
  </si>
  <si>
    <t>d2</t>
  </si>
  <si>
    <t>N(-d1)</t>
  </si>
  <si>
    <t>N(-d2)</t>
  </si>
  <si>
    <t>N(d1)</t>
  </si>
  <si>
    <t>N(d2)</t>
  </si>
  <si>
    <t>Precio Valmer</t>
  </si>
  <si>
    <t>Diferencia absoluta</t>
  </si>
  <si>
    <t>Diferencia porcentual</t>
  </si>
  <si>
    <t>Interpolación</t>
  </si>
  <si>
    <t>Plazo</t>
  </si>
  <si>
    <t>Libor USD 1M</t>
  </si>
  <si>
    <t>Lineal</t>
  </si>
  <si>
    <t>Precio de mercado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</si>
</sst>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_);_(* \(#,##0\);_(* &quot;-&quot;??_);_(@_)"/>
    <numFmt numFmtId="166" formatCode="0.000"/>
    <numFmt numFmtId="167" formatCode="0.0%"/>
    <numFmt numFmtId="168" formatCode="0.0000%"/>
    <numFmt numFmtId="169" formatCode="0.000%"/>
    <numFmt numFmtId="170" formatCode="0.00000"/>
    <numFmt numFmtId="171" formatCode="0.000000"/>
    <numFmt numFmtId="172" formatCode="0.0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top"/>
    </xf>
  </cellStyleXfs>
  <cellXfs count="7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justify" wrapText="1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6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2" borderId="5" xfId="0" applyFont="1" applyFill="1" applyBorder="1" applyAlignment="1"/>
    <xf numFmtId="0" fontId="2" fillId="2" borderId="4" xfId="0" applyFont="1" applyFill="1" applyBorder="1" applyAlignment="1">
      <alignment vertical="top"/>
    </xf>
    <xf numFmtId="15" fontId="2" fillId="4" borderId="0" xfId="0" applyNumberFormat="1" applyFont="1" applyFill="1" applyBorder="1" applyAlignment="1">
      <alignment vertical="top"/>
    </xf>
    <xf numFmtId="15" fontId="2" fillId="2" borderId="0" xfId="0" applyNumberFormat="1" applyFont="1" applyFill="1" applyBorder="1" applyAlignment="1">
      <alignment vertical="top"/>
    </xf>
    <xf numFmtId="15" fontId="2" fillId="3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165" fontId="2" fillId="2" borderId="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2" fillId="5" borderId="0" xfId="0" applyFont="1" applyFill="1" applyAlignment="1"/>
    <xf numFmtId="166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/>
    <xf numFmtId="43" fontId="2" fillId="3" borderId="0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9" fontId="14" fillId="2" borderId="0" xfId="3" applyFont="1" applyFill="1" applyBorder="1" applyAlignment="1"/>
    <xf numFmtId="0" fontId="15" fillId="2" borderId="0" xfId="0" applyFont="1" applyFill="1" applyAlignment="1"/>
    <xf numFmtId="10" fontId="2" fillId="2" borderId="0" xfId="3" applyNumberFormat="1" applyFont="1" applyFill="1" applyBorder="1" applyAlignment="1">
      <alignment horizontal="right"/>
    </xf>
    <xf numFmtId="43" fontId="15" fillId="2" borderId="0" xfId="1" applyFont="1" applyFill="1" applyAlignment="1"/>
    <xf numFmtId="43" fontId="2" fillId="6" borderId="0" xfId="1" applyNumberFormat="1" applyFont="1" applyFill="1" applyBorder="1" applyAlignment="1">
      <alignment horizontal="right"/>
    </xf>
    <xf numFmtId="43" fontId="2" fillId="2" borderId="0" xfId="1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167" fontId="14" fillId="2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0" fontId="2" fillId="2" borderId="0" xfId="4" applyFont="1" applyFill="1" applyAlignment="1">
      <alignment horizontal="right" vertical="top"/>
    </xf>
    <xf numFmtId="168" fontId="17" fillId="7" borderId="5" xfId="3" applyNumberFormat="1" applyFont="1" applyFill="1" applyBorder="1" applyAlignment="1">
      <alignment horizontal="right"/>
    </xf>
    <xf numFmtId="4" fontId="14" fillId="2" borderId="0" xfId="0" applyNumberFormat="1" applyFont="1" applyFill="1" applyAlignment="1">
      <alignment horizontal="right"/>
    </xf>
    <xf numFmtId="168" fontId="2" fillId="8" borderId="5" xfId="3" applyNumberFormat="1" applyFont="1" applyFill="1" applyBorder="1" applyAlignment="1">
      <alignment horizontal="right"/>
    </xf>
    <xf numFmtId="10" fontId="2" fillId="2" borderId="5" xfId="3" applyNumberFormat="1" applyFont="1" applyFill="1" applyBorder="1" applyAlignment="1"/>
    <xf numFmtId="169" fontId="2" fillId="9" borderId="0" xfId="1" applyNumberFormat="1" applyFont="1" applyFill="1" applyBorder="1" applyAlignment="1">
      <alignment horizontal="right"/>
    </xf>
    <xf numFmtId="43" fontId="2" fillId="2" borderId="5" xfId="0" applyNumberFormat="1" applyFont="1" applyFill="1" applyBorder="1" applyAlignment="1"/>
    <xf numFmtId="0" fontId="6" fillId="2" borderId="4" xfId="4" applyFont="1" applyFill="1" applyBorder="1">
      <alignment vertical="top"/>
    </xf>
    <xf numFmtId="0" fontId="6" fillId="2" borderId="0" xfId="4" applyFont="1" applyFill="1">
      <alignment vertical="top"/>
    </xf>
    <xf numFmtId="167" fontId="2" fillId="2" borderId="0" xfId="4" applyNumberFormat="1" applyFont="1" applyFill="1" applyBorder="1" applyAlignment="1">
      <alignment horizontal="right"/>
    </xf>
    <xf numFmtId="0" fontId="2" fillId="2" borderId="4" xfId="4" applyFont="1" applyFill="1" applyBorder="1">
      <alignment vertical="top"/>
    </xf>
    <xf numFmtId="0" fontId="2" fillId="2" borderId="0" xfId="4" applyFont="1" applyFill="1">
      <alignment vertical="top"/>
    </xf>
    <xf numFmtId="170" fontId="2" fillId="2" borderId="0" xfId="0" applyNumberFormat="1" applyFont="1" applyFill="1" applyAlignment="1">
      <alignment horizontal="right"/>
    </xf>
    <xf numFmtId="170" fontId="2" fillId="2" borderId="0" xfId="4" applyNumberFormat="1" applyFont="1" applyFill="1" applyBorder="1" applyAlignment="1">
      <alignment horizontal="right"/>
    </xf>
    <xf numFmtId="171" fontId="2" fillId="2" borderId="0" xfId="0" applyNumberFormat="1" applyFont="1" applyFill="1" applyAlignment="1">
      <alignment horizontal="right"/>
    </xf>
    <xf numFmtId="171" fontId="2" fillId="2" borderId="0" xfId="4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/>
    <xf numFmtId="172" fontId="2" fillId="2" borderId="0" xfId="3" applyNumberFormat="1" applyFont="1" applyFill="1" applyBorder="1"/>
    <xf numFmtId="0" fontId="2" fillId="2" borderId="0" xfId="0" applyFont="1" applyFill="1" applyAlignment="1">
      <alignment vertical="top"/>
    </xf>
    <xf numFmtId="171" fontId="2" fillId="2" borderId="0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43" fontId="2" fillId="2" borderId="7" xfId="1" applyNumberFormat="1" applyFont="1" applyFill="1" applyBorder="1" applyAlignment="1">
      <alignment horizontal="right"/>
    </xf>
    <xf numFmtId="0" fontId="2" fillId="2" borderId="8" xfId="0" applyFont="1" applyFill="1" applyBorder="1" applyAlignment="1"/>
    <xf numFmtId="0" fontId="2" fillId="2" borderId="4" xfId="0" applyFont="1" applyFill="1" applyBorder="1" applyAlignment="1"/>
    <xf numFmtId="44" fontId="2" fillId="2" borderId="0" xfId="2" applyFont="1" applyFill="1" applyBorder="1" applyAlignment="1">
      <alignment horizontal="right"/>
    </xf>
    <xf numFmtId="44" fontId="2" fillId="2" borderId="0" xfId="2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10" fontId="2" fillId="2" borderId="10" xfId="3" applyNumberFormat="1" applyFont="1" applyFill="1" applyBorder="1" applyAlignment="1"/>
    <xf numFmtId="0" fontId="2" fillId="2" borderId="11" xfId="0" applyFont="1" applyFill="1" applyBorder="1" applyAlignment="1"/>
    <xf numFmtId="0" fontId="18" fillId="2" borderId="4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" fontId="2" fillId="2" borderId="4" xfId="0" applyNumberFormat="1" applyFont="1" applyFill="1" applyBorder="1" applyAlignment="1"/>
    <xf numFmtId="172" fontId="2" fillId="2" borderId="10" xfId="3" applyNumberFormat="1" applyFont="1" applyFill="1" applyBorder="1"/>
    <xf numFmtId="43" fontId="4" fillId="2" borderId="7" xfId="2" applyNumberFormat="1" applyFont="1" applyFill="1" applyBorder="1" applyAlignment="1">
      <alignment horizontal="center"/>
    </xf>
    <xf numFmtId="43" fontId="4" fillId="2" borderId="0" xfId="1" applyFont="1" applyFill="1" applyBorder="1" applyAlignment="1"/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6"/>
  <sheetViews>
    <sheetView showGridLines="0" tabSelected="1" topLeftCell="A7" workbookViewId="0">
      <selection activeCell="D27" sqref="D27"/>
    </sheetView>
  </sheetViews>
  <sheetFormatPr baseColWidth="10" defaultRowHeight="14.4" x14ac:dyDescent="0.3"/>
  <cols>
    <col min="2" max="2" width="27.6640625" bestFit="1" customWidth="1"/>
    <col min="3" max="3" width="11.6640625" bestFit="1" customWidth="1"/>
    <col min="4" max="4" width="26.88671875" bestFit="1" customWidth="1"/>
    <col min="5" max="5" width="8.6640625" bestFit="1" customWidth="1"/>
    <col min="6" max="6" width="7.77734375" bestFit="1" customWidth="1"/>
  </cols>
  <sheetData>
    <row r="1" spans="2:16383" ht="16.2" thickBot="1" x14ac:dyDescent="0.35">
      <c r="B1" s="1" t="s">
        <v>0</v>
      </c>
      <c r="C1" s="2"/>
      <c r="D1" s="3" t="s">
        <v>1</v>
      </c>
      <c r="E1" s="3"/>
      <c r="F1" s="4"/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</row>
    <row r="2" spans="2:16383" x14ac:dyDescent="0.3">
      <c r="B2" s="8" t="s">
        <v>2</v>
      </c>
      <c r="C2" s="9"/>
      <c r="D2" s="10" t="s">
        <v>3</v>
      </c>
      <c r="E2" s="9"/>
      <c r="F2" s="11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</row>
    <row r="3" spans="2:16383" x14ac:dyDescent="0.3">
      <c r="B3" s="8" t="s">
        <v>4</v>
      </c>
      <c r="C3" s="9"/>
      <c r="D3" s="10" t="s">
        <v>5</v>
      </c>
      <c r="E3" s="9"/>
      <c r="F3" s="11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</row>
    <row r="4" spans="2:16383" x14ac:dyDescent="0.3">
      <c r="B4" s="8" t="s">
        <v>6</v>
      </c>
      <c r="C4" s="9"/>
      <c r="D4" s="10" t="s">
        <v>7</v>
      </c>
      <c r="E4" s="9"/>
      <c r="F4" s="11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</row>
    <row r="5" spans="2:16383" x14ac:dyDescent="0.3">
      <c r="B5" s="12" t="s">
        <v>8</v>
      </c>
      <c r="C5" s="9"/>
      <c r="D5" s="13">
        <v>44125</v>
      </c>
      <c r="E5" s="14"/>
      <c r="F5" s="11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2:16383" x14ac:dyDescent="0.3">
      <c r="B6" s="12" t="s">
        <v>9</v>
      </c>
      <c r="C6" s="9"/>
      <c r="D6" s="15">
        <v>44155</v>
      </c>
      <c r="E6" s="14"/>
      <c r="F6" s="11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2:16383" x14ac:dyDescent="0.3">
      <c r="B7" s="12" t="s">
        <v>10</v>
      </c>
      <c r="C7" s="16"/>
      <c r="D7" s="10">
        <v>1</v>
      </c>
      <c r="E7" s="17"/>
      <c r="F7" s="11"/>
      <c r="G7" s="18"/>
      <c r="H7" s="19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2:16383" x14ac:dyDescent="0.3">
      <c r="B8" s="12" t="s">
        <v>11</v>
      </c>
      <c r="C8" s="20"/>
      <c r="D8" s="10" t="s">
        <v>12</v>
      </c>
      <c r="E8" s="21"/>
      <c r="F8" s="11"/>
      <c r="G8" s="22"/>
      <c r="H8" s="23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2:16383" x14ac:dyDescent="0.3">
      <c r="B9" s="12" t="s">
        <v>13</v>
      </c>
      <c r="C9" s="20"/>
      <c r="D9" s="24">
        <v>21.091000000000001</v>
      </c>
      <c r="E9" s="21"/>
      <c r="F9" s="11"/>
      <c r="G9" s="22"/>
      <c r="H9" s="23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2:16383" x14ac:dyDescent="0.3">
      <c r="B10" s="12" t="s">
        <v>14</v>
      </c>
      <c r="C10" s="16"/>
      <c r="D10" s="25">
        <v>8.2191780821917804E-2</v>
      </c>
      <c r="E10" s="26">
        <v>30</v>
      </c>
      <c r="F10" s="11"/>
      <c r="G10" s="22"/>
      <c r="H10" s="2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  <c r="XFC10" s="7"/>
    </row>
    <row r="11" spans="2:16383" x14ac:dyDescent="0.3">
      <c r="B11" s="12" t="s">
        <v>15</v>
      </c>
      <c r="C11" s="16"/>
      <c r="D11" s="28">
        <v>3529.71</v>
      </c>
      <c r="E11" s="29"/>
      <c r="F11" s="11"/>
      <c r="G11" s="30"/>
      <c r="H11" s="31"/>
      <c r="I11" s="32"/>
      <c r="J11" s="3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  <c r="XFC11" s="7"/>
    </row>
    <row r="12" spans="2:16383" x14ac:dyDescent="0.3">
      <c r="B12" s="8" t="s">
        <v>16</v>
      </c>
      <c r="C12" s="20"/>
      <c r="D12" s="33"/>
      <c r="E12" s="33"/>
      <c r="F12" s="11"/>
      <c r="G12" s="7"/>
      <c r="H12" s="34"/>
      <c r="I12" s="32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  <c r="XFC12" s="7"/>
    </row>
    <row r="13" spans="2:16383" x14ac:dyDescent="0.3">
      <c r="B13" s="12" t="s">
        <v>17</v>
      </c>
      <c r="C13" s="20"/>
      <c r="D13" s="35">
        <v>3435.56</v>
      </c>
      <c r="E13" s="36"/>
      <c r="F13" s="11"/>
      <c r="G13" s="37"/>
      <c r="H13" s="38"/>
      <c r="I13" s="32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  <c r="XFC13" s="7"/>
    </row>
    <row r="14" spans="2:16383" x14ac:dyDescent="0.3">
      <c r="B14" s="12" t="s">
        <v>18</v>
      </c>
      <c r="C14" s="20"/>
      <c r="D14" s="29">
        <v>3431.116668305393</v>
      </c>
      <c r="E14" s="36"/>
      <c r="F14" s="11"/>
      <c r="G14" s="37"/>
      <c r="H14" s="38"/>
      <c r="I14" s="32"/>
      <c r="J14" s="3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  <c r="XFC14" s="7"/>
    </row>
    <row r="15" spans="2:16383" x14ac:dyDescent="0.3">
      <c r="B15" s="12" t="s">
        <v>19</v>
      </c>
      <c r="C15" s="20"/>
      <c r="D15" s="39">
        <v>1.4781473811435271E-3</v>
      </c>
      <c r="E15" s="40" t="s">
        <v>20</v>
      </c>
      <c r="F15" s="41">
        <v>1.4579873516702396E-3</v>
      </c>
      <c r="G15" s="37"/>
      <c r="H15" s="42"/>
      <c r="I15" s="32"/>
      <c r="J15" s="3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  <c r="XFC15" s="7"/>
    </row>
    <row r="16" spans="2:16383" x14ac:dyDescent="0.3">
      <c r="B16" s="12" t="s">
        <v>21</v>
      </c>
      <c r="C16" s="20"/>
      <c r="D16" s="39">
        <v>1.7236077662006875E-2</v>
      </c>
      <c r="E16" s="36" t="s">
        <v>22</v>
      </c>
      <c r="F16" s="43">
        <v>1.7000000000000001E-2</v>
      </c>
      <c r="G16" s="37"/>
      <c r="H16" s="42"/>
      <c r="I16" s="32"/>
      <c r="J16" s="3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</row>
    <row r="17" spans="2:16383" x14ac:dyDescent="0.3">
      <c r="B17" s="12" t="s">
        <v>23</v>
      </c>
      <c r="C17" s="20"/>
      <c r="D17" s="29">
        <v>1.0287350566086411</v>
      </c>
      <c r="E17" s="36"/>
      <c r="F17" s="44"/>
      <c r="G17" s="37"/>
      <c r="H17" s="42"/>
      <c r="I17" s="32"/>
      <c r="J17" s="3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</row>
    <row r="18" spans="2:16383" x14ac:dyDescent="0.3">
      <c r="B18" s="12" t="s">
        <v>24</v>
      </c>
      <c r="C18" s="20"/>
      <c r="D18" s="45">
        <v>0.23988206979999999</v>
      </c>
      <c r="E18" s="36"/>
      <c r="F18" s="46">
        <v>0.97206758297576645</v>
      </c>
      <c r="G18" s="37"/>
      <c r="H18" s="32"/>
      <c r="I18" s="32"/>
      <c r="J18" s="3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  <c r="XFC18" s="7"/>
    </row>
    <row r="19" spans="2:16383" x14ac:dyDescent="0.3">
      <c r="B19" s="47" t="s">
        <v>25</v>
      </c>
      <c r="C19" s="48"/>
      <c r="D19" s="49"/>
      <c r="E19" s="49"/>
      <c r="F19" s="11"/>
      <c r="G19" s="32"/>
      <c r="H19" s="32"/>
      <c r="I19" s="32"/>
      <c r="J19" s="3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  <c r="XFC19" s="7"/>
    </row>
    <row r="20" spans="2:16383" x14ac:dyDescent="0.3">
      <c r="B20" s="50" t="s">
        <v>26</v>
      </c>
      <c r="C20" s="51"/>
      <c r="D20" s="52">
        <v>-0.37756833775702969</v>
      </c>
      <c r="E20" s="53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  <c r="XEZ20" s="7"/>
      <c r="XFA20" s="7"/>
      <c r="XFB20" s="7"/>
      <c r="XFC20" s="7"/>
    </row>
    <row r="21" spans="2:16383" x14ac:dyDescent="0.3">
      <c r="B21" s="50" t="s">
        <v>27</v>
      </c>
      <c r="C21" s="51"/>
      <c r="D21" s="53">
        <v>-0.44634038970922146</v>
      </c>
      <c r="E21" s="53"/>
      <c r="F21" s="11"/>
      <c r="G21" s="7"/>
      <c r="H21" s="7"/>
      <c r="I21" s="7"/>
      <c r="J21" s="7"/>
      <c r="K21" s="7"/>
      <c r="L21" s="7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</row>
    <row r="22" spans="2:16383" x14ac:dyDescent="0.3">
      <c r="B22" s="50" t="s">
        <v>30</v>
      </c>
      <c r="C22" s="51"/>
      <c r="D22" s="54">
        <v>0.3528756446679514</v>
      </c>
      <c r="E22" s="55"/>
      <c r="F22" s="11"/>
      <c r="G22" s="7"/>
      <c r="H22" s="7"/>
      <c r="I22" s="7"/>
      <c r="J22" s="7"/>
      <c r="K22" s="7"/>
      <c r="L22" s="7"/>
      <c r="M22" s="6"/>
      <c r="N22" s="6"/>
      <c r="O22" s="6"/>
      <c r="P22" s="5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</row>
    <row r="23" spans="2:16383" x14ac:dyDescent="0.3">
      <c r="B23" s="50" t="s">
        <v>31</v>
      </c>
      <c r="C23" s="51"/>
      <c r="D23" s="54">
        <v>0.32767569251826884</v>
      </c>
      <c r="E23" s="55"/>
      <c r="F23" s="11"/>
      <c r="G23" s="7"/>
      <c r="H23" s="7"/>
      <c r="I23" s="7"/>
      <c r="J23" s="7"/>
      <c r="K23" s="7"/>
      <c r="L23" s="7"/>
      <c r="M23" s="6"/>
      <c r="N23" s="57"/>
      <c r="O23" s="57"/>
      <c r="P23" s="57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</row>
    <row r="24" spans="2:16383" x14ac:dyDescent="0.3">
      <c r="B24" s="12" t="s">
        <v>28</v>
      </c>
      <c r="C24" s="58"/>
      <c r="D24" s="54">
        <v>0.6471243553320486</v>
      </c>
      <c r="E24" s="55"/>
      <c r="F24" s="11"/>
      <c r="G24" s="7"/>
      <c r="H24" s="7"/>
      <c r="I24" s="7"/>
      <c r="J24" s="7"/>
      <c r="K24" s="7"/>
      <c r="L24" s="7"/>
      <c r="M24" s="6"/>
      <c r="N24" s="57"/>
      <c r="O24" s="57"/>
      <c r="P24" s="57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</row>
    <row r="25" spans="2:16383" ht="15" thickBot="1" x14ac:dyDescent="0.35">
      <c r="B25" s="12" t="s">
        <v>29</v>
      </c>
      <c r="C25" s="9"/>
      <c r="D25" s="59">
        <v>0.67232430748173111</v>
      </c>
      <c r="E25" s="55"/>
      <c r="F25" s="11"/>
      <c r="G25" s="7"/>
      <c r="H25" s="7"/>
      <c r="I25" s="7"/>
      <c r="J25" s="7"/>
      <c r="K25" s="7"/>
      <c r="L25" s="7"/>
      <c r="M25" s="6"/>
      <c r="N25" s="57"/>
      <c r="O25" s="57"/>
      <c r="P25" s="57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  <c r="XFC25" s="7"/>
    </row>
    <row r="26" spans="2:16383" x14ac:dyDescent="0.3">
      <c r="B26" s="60" t="s">
        <v>39</v>
      </c>
      <c r="C26" s="61"/>
      <c r="D26" s="76">
        <f>(D$13*EXP(-D$16*D$10)*D$22-D$11*EXP(-D$15*D$10)*D$23)*D9</f>
        <v>1142.0681173223265</v>
      </c>
      <c r="E26" s="62"/>
      <c r="F26" s="63"/>
    </row>
    <row r="27" spans="2:16383" x14ac:dyDescent="0.3">
      <c r="B27" s="64" t="s">
        <v>32</v>
      </c>
      <c r="C27" s="6"/>
      <c r="D27" s="77">
        <v>998.08038799999997</v>
      </c>
      <c r="E27" s="65"/>
      <c r="F27" s="11"/>
    </row>
    <row r="28" spans="2:16383" x14ac:dyDescent="0.3">
      <c r="B28" s="64" t="s">
        <v>33</v>
      </c>
      <c r="C28" s="6"/>
      <c r="D28" s="66">
        <f>D26-D27</f>
        <v>143.98772932232657</v>
      </c>
      <c r="E28" s="66"/>
      <c r="F28" s="11"/>
    </row>
    <row r="29" spans="2:16383" ht="15" thickBot="1" x14ac:dyDescent="0.35">
      <c r="B29" s="67" t="s">
        <v>34</v>
      </c>
      <c r="C29" s="68"/>
      <c r="D29" s="69">
        <f>D26/D27-1</f>
        <v>0.14426466149771344</v>
      </c>
      <c r="E29" s="69"/>
      <c r="F29" s="70"/>
    </row>
    <row r="30" spans="2:16383" ht="15" thickBot="1" x14ac:dyDescent="0.35">
      <c r="B30" s="68"/>
      <c r="C30" s="68"/>
      <c r="D30" s="68"/>
      <c r="E30" s="68"/>
      <c r="F30" s="68"/>
    </row>
    <row r="31" spans="2:16383" x14ac:dyDescent="0.3">
      <c r="B31" s="71" t="s">
        <v>35</v>
      </c>
      <c r="C31" s="72"/>
      <c r="D31" s="72"/>
      <c r="E31" s="72"/>
      <c r="F31" s="73"/>
    </row>
    <row r="32" spans="2:16383" x14ac:dyDescent="0.3">
      <c r="B32" s="64" t="s">
        <v>36</v>
      </c>
      <c r="C32" s="21" t="s">
        <v>37</v>
      </c>
      <c r="D32" s="6"/>
      <c r="E32" s="6"/>
      <c r="F32" s="11"/>
    </row>
    <row r="33" spans="2:6" x14ac:dyDescent="0.3">
      <c r="B33" s="74">
        <v>7</v>
      </c>
      <c r="C33" s="57">
        <v>1.0363102979143201E-3</v>
      </c>
      <c r="D33" s="6"/>
      <c r="E33" s="6"/>
      <c r="F33" s="11"/>
    </row>
    <row r="34" spans="2:6" x14ac:dyDescent="0.3">
      <c r="B34" s="64">
        <v>30</v>
      </c>
      <c r="C34" s="57">
        <v>1.4579873516702398E-3</v>
      </c>
      <c r="D34" s="6"/>
      <c r="E34" s="6"/>
      <c r="F34" s="11"/>
    </row>
    <row r="35" spans="2:6" x14ac:dyDescent="0.3">
      <c r="B35" s="74">
        <v>30</v>
      </c>
      <c r="C35" s="57">
        <v>1.4579873516702396E-3</v>
      </c>
      <c r="D35" s="6" t="s">
        <v>38</v>
      </c>
      <c r="E35" s="6"/>
      <c r="F35" s="11"/>
    </row>
    <row r="36" spans="2:6" ht="15" thickBot="1" x14ac:dyDescent="0.35">
      <c r="B36" s="67"/>
      <c r="C36" s="75"/>
      <c r="D36" s="68"/>
      <c r="E36" s="68"/>
      <c r="F36" s="70"/>
    </row>
  </sheetData>
  <mergeCells count="1">
    <mergeCell ref="B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Ivonne Castañeda Chavarria</dc:creator>
  <cp:lastModifiedBy>Miriam Ivonne Castañeda Chavarria</cp:lastModifiedBy>
  <dcterms:created xsi:type="dcterms:W3CDTF">2020-10-23T18:21:15Z</dcterms:created>
  <dcterms:modified xsi:type="dcterms:W3CDTF">2020-10-23T18:25:23Z</dcterms:modified>
</cp:coreProperties>
</file>